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26 片品村\"/>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O6" i="5"/>
  <c r="P10" i="4" s="1"/>
  <c r="N6" i="5"/>
  <c r="I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W8" i="4"/>
  <c r="P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<sst xmlns="http://schemas.openxmlformats.org/spreadsheetml/2006/main" count="221" uniqueCount="111">
  <si>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</si>
  <si>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</si>
  <si>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</si>
  <si>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</si>
  <si>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</si>
  <si>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</si>
  <si>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</si>
  <si>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</si>
  <si>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</si>
  <si>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</si>
  <si>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</si>
  <si>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</si>
  <si>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</si>
  <si>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</si>
  <si>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</si>
  <si>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</si>
  <si>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</si>
  <si>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</si>
  <si>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</si>
  <si>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</si>
  <si>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</si>
  <si>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</si>
  <si>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</si>
  <si>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</si>
  <si>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</si>
  <si>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</si>
  <si>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</si>
  <si>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</si>
  <si>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</si>
  <si>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</si>
  <si>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</si>
  <si>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</si>
  <si>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</si>
  <si>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</si>
  <si>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</si>
  <si>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</si>
  <si>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</si>
  <si>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</si>
  <si>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</si>
  <si>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</si>
  <si>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</si>
  <si>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</si>
  <si>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</si>
  <si>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</si>
  <si>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</si>
  <si>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</si>
  <si>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</si>
  <si>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</si>
  <si>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</si>
  <si>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</si>
  <si>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</si>
  <si>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</si>
  <si>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</si>
  <si>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</si>
  <si>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</si>
  <si>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</si>
  <si>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</si>
  <si>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</si>
  <si>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</si>
  <si>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</si>
  <si>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</si>
  <si>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</si>
  <si>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</si>
  <si>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</si>
  <si>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</si>
  <si>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</si>
  <si>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</si>
  <si>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</si>
  <si>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</si>
  <si>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</si>
  <si>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</si>
  <si>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</si>
  <si>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</si>
  <si>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</si>
  <si>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</si>
  <si>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</si>
  <si>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</si>
  <si>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</si>
  <si>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</si>
  <si>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</si>
  <si>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</si>
  <si>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</si>
  <si>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</si>
  <si>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</si>
  <si>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</si>
  <si>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</si>
  <si>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</si>
  <si>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</si>
  <si>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</si>
  <si>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</si>
  <si>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</si>
  <si>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</si>
  <si>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</si>
  <si>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</si>
  <si>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</si>
  <si>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</si>
  <si>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片品村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</si>
  <si>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</si>
  <si>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</si>
  <si>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</si>
  <si>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</si>
  <si>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</si>
  <si>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</si>
  <si>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</si>
  <si>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</si>
  <si>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</si>
  <si>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</si>
  <si>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</si>
  <si>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総費用と総収入を比較する収益的収支比率では、人員削減、維持管理等のコストカットや毎年最低限の更新投資を行なった結果、経年で比較すると年平均で約３．６％ずつ伸びているので良好と言える。　　　　　　　　　　　　　　　汚水処理にかかる費用をどの程度使用料で賄えているかを示す経費回収率は、平均値を下回っている状況にある。汚水施設の更新投資時期を迎え、機械更新等の汚水処理費用が年々多くなっている。　　　　　　　　　　　　　１㎥あたりの汚水をきれいにする費用を示す汚水処理原価は、平成２５年度から平均値と同様な数値になり、効率性も良くなってきている。事業体としては良好と言える。　　　　　　　　　　　　　　　
　汚水処理能力に対する汚水処理水量の割合を示す汚水の施設利用率は、汚水処理人口の減少により低めに推移しているが、今後は効率的な汚水処理運用及び施設運用を図っていく必要がある。　　　　　　　　　　　　　　　汚水処理区域内人口に対する汚水処理人口の割合を示す水洗化率は、平均値では下回っているが年平均で３％ずつ伸びている。今後も加入促進の継続が必要である。</t>
    <rPh sb="107" eb="109">
      <t>オスイ</t>
    </rPh>
    <rPh sb="109" eb="111">
      <t>ショリ</t>
    </rPh>
    <rPh sb="115" eb="117">
      <t>ヒヨウ</t>
    </rPh>
    <rPh sb="120" eb="122">
      <t>テイド</t>
    </rPh>
    <rPh sb="122" eb="125">
      <t>シヨウリョウ</t>
    </rPh>
    <rPh sb="126" eb="127">
      <t>マカナ</t>
    </rPh>
    <rPh sb="133" eb="134">
      <t>シメ</t>
    </rPh>
    <rPh sb="135" eb="137">
      <t>ケイヒ</t>
    </rPh>
    <rPh sb="215" eb="217">
      <t>オスイ</t>
    </rPh>
    <rPh sb="227" eb="228">
      <t>シメ</t>
    </rPh>
    <rPh sb="229" eb="231">
      <t>オスイ</t>
    </rPh>
    <rPh sb="231" eb="233">
      <t>ショリ</t>
    </rPh>
    <rPh sb="233" eb="235">
      <t>ゲンカ</t>
    </rPh>
    <rPh sb="249" eb="251">
      <t>ドウヨウ</t>
    </rPh>
    <rPh sb="279" eb="281">
      <t>リョウコウ</t>
    </rPh>
    <rPh sb="282" eb="283">
      <t>イ</t>
    </rPh>
    <rPh sb="432" eb="433">
      <t>リツ</t>
    </rPh>
    <phoneticPr fontId="4"/>
  </si>
  <si>
    <t>　管路更新率は、０％と過去５年間で更新実績はないが、老朽化を迎える施設、管路の計画的な更新を進めることが重要であり、今後の課題である。</t>
    <phoneticPr fontId="4"/>
  </si>
  <si>
    <t>　汚水処理人口や汚水処理需要の的確な把握に努め、併せて建設改良事業、維持管理等についても収支のバランスのとれた健全な経営を目指し、財源の確保と未収金残高の徴収率向上に取組みます。　　　　また、効率的な経営体制と施設運用を図り、事務事業の見直しや職員の技術水準の向上及び人材育成に努めたい。　　　　　　　　　　　　　　　　　　
　汚水施設は、衛生的な生活を確保するための重要な施設である。今後、施設同様に汚水管も順次老朽化を迎える事から、更新基準となる法定耐用年数や実使用年数を調査する最適整備構想を策定することによって、更新や維持補修に必要な事業費を明らかにした上で計画的に事業を進める必要がある。</t>
    <rPh sb="242" eb="244">
      <t>サイテキ</t>
    </rPh>
    <rPh sb="244" eb="246">
      <t>セイビ</t>
    </rPh>
    <rPh sb="246" eb="248">
      <t>コウソウ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</si>
</sst>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5513616"/>
        <c:axId val="23551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35513616"/>
        <c:axId val="235514792"/>
      </c:lineChart>
      <c:dateAx>
        <c:axId val="235513616"/>
        <c:scaling>
          <c:orientation val="minMax"/>
        </c:scaling>
        <c:delete val="1"/>
        <c:axPos val="b"/>
        <c:numFmt formatCode="ge" sourceLinked="1"/>
        <c:majorTickMark val="none"/>
        <c:minorTickMark val="none"/>
        <c:tickLblPos val="none"/>
        <c:crossAx val="235514792"/>
        <c:crosses val="autoZero"/>
        <c:auto val="1"/>
        <c:lblOffset val="100"/>
        <c:baseTimeUnit val="years"/>
      </c:dateAx>
      <c:valAx>
        <c:axId val="23551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5136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22.76</c:v>
                </c:pt>
                <c:pt idx="1">
                  <c:v>22.76</c:v>
                </c:pt>
                <c:pt idx="2">
                  <c:v>26.34</c:v>
                </c:pt>
                <c:pt idx="3">
                  <c:v>25.66</c:v>
                </c:pt>
                <c:pt idx="4">
                  <c:v>25.66</c:v>
                </c:pt>
              </c:numCache>
            </c:numRef>
          </c:val>
        </c:ser>
        <c:dLbls>
          <c:showLegendKey val="0"/>
          <c:showVal val="0"/>
          <c:showCatName val="0"/>
          <c:showSerName val="0"/>
          <c:showPercent val="0"/>
          <c:showBubbleSize val="0"/>
        </c:dLbls>
        <c:gapWidth val="150"/>
        <c:axId val="236573448"/>
        <c:axId val="23621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36573448"/>
        <c:axId val="236219984"/>
      </c:lineChart>
      <c:dateAx>
        <c:axId val="236573448"/>
        <c:scaling>
          <c:orientation val="minMax"/>
        </c:scaling>
        <c:delete val="1"/>
        <c:axPos val="b"/>
        <c:numFmt formatCode="ge" sourceLinked="1"/>
        <c:majorTickMark val="none"/>
        <c:minorTickMark val="none"/>
        <c:tickLblPos val="none"/>
        <c:crossAx val="236219984"/>
        <c:crosses val="autoZero"/>
        <c:auto val="1"/>
        <c:lblOffset val="100"/>
        <c:baseTimeUnit val="years"/>
      </c:dateAx>
      <c:valAx>
        <c:axId val="23621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7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43.99</c:v>
                </c:pt>
                <c:pt idx="1">
                  <c:v>47.52</c:v>
                </c:pt>
                <c:pt idx="2">
                  <c:v>51.13</c:v>
                </c:pt>
                <c:pt idx="3">
                  <c:v>53.5</c:v>
                </c:pt>
                <c:pt idx="4">
                  <c:v>56.29</c:v>
                </c:pt>
              </c:numCache>
            </c:numRef>
          </c:val>
        </c:ser>
        <c:dLbls>
          <c:showLegendKey val="0"/>
          <c:showVal val="0"/>
          <c:showCatName val="0"/>
          <c:showSerName val="0"/>
          <c:showPercent val="0"/>
          <c:showBubbleSize val="0"/>
        </c:dLbls>
        <c:gapWidth val="150"/>
        <c:axId val="236221160"/>
        <c:axId val="23622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36221160"/>
        <c:axId val="236221552"/>
      </c:lineChart>
      <c:dateAx>
        <c:axId val="236221160"/>
        <c:scaling>
          <c:orientation val="minMax"/>
        </c:scaling>
        <c:delete val="1"/>
        <c:axPos val="b"/>
        <c:numFmt formatCode="ge" sourceLinked="1"/>
        <c:majorTickMark val="none"/>
        <c:minorTickMark val="none"/>
        <c:tickLblPos val="none"/>
        <c:crossAx val="236221552"/>
        <c:crosses val="autoZero"/>
        <c:auto val="1"/>
        <c:lblOffset val="100"/>
        <c:baseTimeUnit val="years"/>
      </c:dateAx>
      <c:valAx>
        <c:axId val="23622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2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69.040000000000006</c:v>
                </c:pt>
                <c:pt idx="1">
                  <c:v>71.790000000000006</c:v>
                </c:pt>
                <c:pt idx="2">
                  <c:v>75.83</c:v>
                </c:pt>
                <c:pt idx="3">
                  <c:v>79.23</c:v>
                </c:pt>
                <c:pt idx="4">
                  <c:v>83.49</c:v>
                </c:pt>
              </c:numCache>
            </c:numRef>
          </c:val>
        </c:ser>
        <c:dLbls>
          <c:showLegendKey val="0"/>
          <c:showVal val="0"/>
          <c:showCatName val="0"/>
          <c:showSerName val="0"/>
          <c:showPercent val="0"/>
          <c:showBubbleSize val="0"/>
        </c:dLbls>
        <c:gapWidth val="150"/>
        <c:axId val="235515968"/>
        <c:axId val="23551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515968"/>
        <c:axId val="235516360"/>
      </c:lineChart>
      <c:dateAx>
        <c:axId val="235515968"/>
        <c:scaling>
          <c:orientation val="minMax"/>
        </c:scaling>
        <c:delete val="1"/>
        <c:axPos val="b"/>
        <c:numFmt formatCode="ge" sourceLinked="1"/>
        <c:majorTickMark val="none"/>
        <c:minorTickMark val="none"/>
        <c:tickLblPos val="none"/>
        <c:crossAx val="235516360"/>
        <c:crosses val="autoZero"/>
        <c:auto val="1"/>
        <c:lblOffset val="100"/>
        <c:baseTimeUnit val="years"/>
      </c:dateAx>
      <c:valAx>
        <c:axId val="23551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5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741544"/>
        <c:axId val="23574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741544"/>
        <c:axId val="235741936"/>
      </c:lineChart>
      <c:dateAx>
        <c:axId val="235741544"/>
        <c:scaling>
          <c:orientation val="minMax"/>
        </c:scaling>
        <c:delete val="1"/>
        <c:axPos val="b"/>
        <c:numFmt formatCode="ge" sourceLinked="1"/>
        <c:majorTickMark val="none"/>
        <c:minorTickMark val="none"/>
        <c:tickLblPos val="none"/>
        <c:crossAx val="235741936"/>
        <c:crosses val="autoZero"/>
        <c:auto val="1"/>
        <c:lblOffset val="100"/>
        <c:baseTimeUnit val="years"/>
      </c:dateAx>
      <c:valAx>
        <c:axId val="23574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4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743112"/>
        <c:axId val="23574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743112"/>
        <c:axId val="235743504"/>
      </c:lineChart>
      <c:dateAx>
        <c:axId val="235743112"/>
        <c:scaling>
          <c:orientation val="minMax"/>
        </c:scaling>
        <c:delete val="1"/>
        <c:axPos val="b"/>
        <c:numFmt formatCode="ge" sourceLinked="1"/>
        <c:majorTickMark val="none"/>
        <c:minorTickMark val="none"/>
        <c:tickLblPos val="none"/>
        <c:crossAx val="235743504"/>
        <c:crosses val="autoZero"/>
        <c:auto val="1"/>
        <c:lblOffset val="100"/>
        <c:baseTimeUnit val="years"/>
      </c:dateAx>
      <c:valAx>
        <c:axId val="23574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4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744680"/>
        <c:axId val="23574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744680"/>
        <c:axId val="235745072"/>
      </c:lineChart>
      <c:dateAx>
        <c:axId val="235744680"/>
        <c:scaling>
          <c:orientation val="minMax"/>
        </c:scaling>
        <c:delete val="1"/>
        <c:axPos val="b"/>
        <c:numFmt formatCode="ge" sourceLinked="1"/>
        <c:majorTickMark val="none"/>
        <c:minorTickMark val="none"/>
        <c:tickLblPos val="none"/>
        <c:crossAx val="235745072"/>
        <c:crosses val="autoZero"/>
        <c:auto val="1"/>
        <c:lblOffset val="100"/>
        <c:baseTimeUnit val="years"/>
      </c:dateAx>
      <c:valAx>
        <c:axId val="23574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4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6546128"/>
        <c:axId val="23654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546128"/>
        <c:axId val="236546520"/>
      </c:lineChart>
      <c:dateAx>
        <c:axId val="236546128"/>
        <c:scaling>
          <c:orientation val="minMax"/>
        </c:scaling>
        <c:delete val="1"/>
        <c:axPos val="b"/>
        <c:numFmt formatCode="ge" sourceLinked="1"/>
        <c:majorTickMark val="none"/>
        <c:minorTickMark val="none"/>
        <c:tickLblPos val="none"/>
        <c:crossAx val="236546520"/>
        <c:crosses val="autoZero"/>
        <c:auto val="1"/>
        <c:lblOffset val="100"/>
        <c:baseTimeUnit val="years"/>
      </c:dateAx>
      <c:valAx>
        <c:axId val="23654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4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6548088"/>
        <c:axId val="2365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36548088"/>
        <c:axId val="236548480"/>
      </c:lineChart>
      <c:dateAx>
        <c:axId val="236548088"/>
        <c:scaling>
          <c:orientation val="minMax"/>
        </c:scaling>
        <c:delete val="1"/>
        <c:axPos val="b"/>
        <c:numFmt formatCode="ge" sourceLinked="1"/>
        <c:majorTickMark val="none"/>
        <c:minorTickMark val="none"/>
        <c:tickLblPos val="none"/>
        <c:crossAx val="236548480"/>
        <c:crosses val="autoZero"/>
        <c:auto val="1"/>
        <c:lblOffset val="100"/>
        <c:baseTimeUnit val="years"/>
      </c:dateAx>
      <c:valAx>
        <c:axId val="2365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4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19.36</c:v>
                </c:pt>
                <c:pt idx="1">
                  <c:v>21.73</c:v>
                </c:pt>
                <c:pt idx="2">
                  <c:v>27.13</c:v>
                </c:pt>
                <c:pt idx="3">
                  <c:v>34.49</c:v>
                </c:pt>
                <c:pt idx="4">
                  <c:v>30.44</c:v>
                </c:pt>
              </c:numCache>
            </c:numRef>
          </c:val>
        </c:ser>
        <c:dLbls>
          <c:showLegendKey val="0"/>
          <c:showVal val="0"/>
          <c:showCatName val="0"/>
          <c:showSerName val="0"/>
          <c:showPercent val="0"/>
          <c:showBubbleSize val="0"/>
        </c:dLbls>
        <c:gapWidth val="150"/>
        <c:axId val="236570312"/>
        <c:axId val="23657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36570312"/>
        <c:axId val="236570704"/>
      </c:lineChart>
      <c:dateAx>
        <c:axId val="236570312"/>
        <c:scaling>
          <c:orientation val="minMax"/>
        </c:scaling>
        <c:delete val="1"/>
        <c:axPos val="b"/>
        <c:numFmt formatCode="ge" sourceLinked="1"/>
        <c:majorTickMark val="none"/>
        <c:minorTickMark val="none"/>
        <c:tickLblPos val="none"/>
        <c:crossAx val="236570704"/>
        <c:crosses val="autoZero"/>
        <c:auto val="1"/>
        <c:lblOffset val="100"/>
        <c:baseTimeUnit val="years"/>
      </c:dateAx>
      <c:valAx>
        <c:axId val="23657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7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444.22</c:v>
                </c:pt>
                <c:pt idx="1">
                  <c:v>416.41</c:v>
                </c:pt>
                <c:pt idx="2">
                  <c:v>366.36</c:v>
                </c:pt>
                <c:pt idx="3">
                  <c:v>288.06</c:v>
                </c:pt>
                <c:pt idx="4">
                  <c:v>320.48</c:v>
                </c:pt>
              </c:numCache>
            </c:numRef>
          </c:val>
        </c:ser>
        <c:dLbls>
          <c:showLegendKey val="0"/>
          <c:showVal val="0"/>
          <c:showCatName val="0"/>
          <c:showSerName val="0"/>
          <c:showPercent val="0"/>
          <c:showBubbleSize val="0"/>
        </c:dLbls>
        <c:gapWidth val="150"/>
        <c:axId val="236571880"/>
        <c:axId val="23657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36571880"/>
        <c:axId val="236572272"/>
      </c:lineChart>
      <c:dateAx>
        <c:axId val="236571880"/>
        <c:scaling>
          <c:orientation val="minMax"/>
        </c:scaling>
        <c:delete val="1"/>
        <c:axPos val="b"/>
        <c:numFmt formatCode="ge" sourceLinked="1"/>
        <c:majorTickMark val="none"/>
        <c:minorTickMark val="none"/>
        <c:tickLblPos val="none"/>
        <c:crossAx val="236572272"/>
        <c:crosses val="autoZero"/>
        <c:auto val="1"/>
        <c:lblOffset val="100"/>
        <c:baseTimeUnit val="years"/>
      </c:dateAx>
      <c:valAx>
        <c:axId val="23657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7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片品村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4846</v>
      </c>
      <c r="AM8" s="64"/>
      <c r="AN8" s="64"/>
      <c r="AO8" s="64"/>
      <c r="AP8" s="64"/>
      <c r="AQ8" s="64"/>
      <c r="AR8" s="64"/>
      <c r="AS8" s="64"/>
      <c r="AT8" s="63">
        <f>データ!S6</f>
        <v>391.76</v>
      </c>
      <c r="AU8" s="63"/>
      <c r="AV8" s="63"/>
      <c r="AW8" s="63"/>
      <c r="AX8" s="63"/>
      <c r="AY8" s="63"/>
      <c r="AZ8" s="63"/>
      <c r="BA8" s="63"/>
      <c r="BB8" s="63">
        <f>データ!T6</f>
        <v>12.37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16.059999999999999</v>
      </c>
      <c r="Q10" s="63"/>
      <c r="R10" s="63"/>
      <c r="S10" s="63"/>
      <c r="T10" s="63"/>
      <c r="U10" s="63"/>
      <c r="V10" s="63"/>
      <c r="W10" s="63">
        <f>データ!P6</f>
        <v>88.02</v>
      </c>
      <c r="X10" s="63"/>
      <c r="Y10" s="63"/>
      <c r="Z10" s="63"/>
      <c r="AA10" s="63"/>
      <c r="AB10" s="63"/>
      <c r="AC10" s="63"/>
      <c r="AD10" s="64">
        <f>データ!Q6</f>
        <v>1900</v>
      </c>
      <c r="AE10" s="64"/>
      <c r="AF10" s="64"/>
      <c r="AG10" s="64"/>
      <c r="AH10" s="64"/>
      <c r="AI10" s="64"/>
      <c r="AJ10" s="64"/>
      <c r="AK10" s="2"/>
      <c r="AL10" s="64">
        <f>データ!U6</f>
        <v>771</v>
      </c>
      <c r="AM10" s="64"/>
      <c r="AN10" s="64"/>
      <c r="AO10" s="64"/>
      <c r="AP10" s="64"/>
      <c r="AQ10" s="64"/>
      <c r="AR10" s="64"/>
      <c r="AS10" s="64"/>
      <c r="AT10" s="63">
        <f>データ!V6</f>
        <v>0.34</v>
      </c>
      <c r="AU10" s="63"/>
      <c r="AV10" s="63"/>
      <c r="AW10" s="63"/>
      <c r="AX10" s="63"/>
      <c r="AY10" s="63"/>
      <c r="AZ10" s="63"/>
      <c r="BA10" s="63"/>
      <c r="BB10" s="63">
        <f>データ!W6</f>
        <v>2267.65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104434</v>
      </c>
      <c r="D6" s="31">
        <f t="shared" si="3"/>
        <v>47</v>
      </c>
      <c r="E6" s="31">
        <f t="shared" si="3"/>
        <v>17</v>
      </c>
      <c r="F6" s="31">
        <f t="shared" si="3"/>
        <v>5</v>
      </c>
      <c r="G6" s="31">
        <f t="shared" si="3"/>
        <v>0</v>
      </c>
      <c r="H6" s="31" t="str">
        <f t="shared" si="3"/>
        <v>群馬県　片品村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16.059999999999999</v>
      </c>
      <c r="P6" s="32">
        <f t="shared" si="3"/>
        <v>88.02</v>
      </c>
      <c r="Q6" s="32">
        <f t="shared" si="3"/>
        <v>1900</v>
      </c>
      <c r="R6" s="32">
        <f t="shared" si="3"/>
        <v>4846</v>
      </c>
      <c r="S6" s="32">
        <f t="shared" si="3"/>
        <v>391.76</v>
      </c>
      <c r="T6" s="32">
        <f t="shared" si="3"/>
        <v>12.37</v>
      </c>
      <c r="U6" s="32">
        <f t="shared" si="3"/>
        <v>771</v>
      </c>
      <c r="V6" s="32">
        <f t="shared" si="3"/>
        <v>0.34</v>
      </c>
      <c r="W6" s="32">
        <f t="shared" si="3"/>
        <v>2267.65</v>
      </c>
      <c r="X6" s="33">
        <f>IF(X7="",NA(),X7)</f>
        <v>69.040000000000006</v>
      </c>
      <c r="Y6" s="33">
        <f t="shared" ref="Y6:AG6" si="4">IF(Y7="",NA(),Y7)</f>
        <v>71.790000000000006</v>
      </c>
      <c r="Z6" s="33">
        <f t="shared" si="4"/>
        <v>75.83</v>
      </c>
      <c r="AA6" s="33">
        <f t="shared" si="4"/>
        <v>79.23</v>
      </c>
      <c r="AB6" s="33">
        <f t="shared" si="4"/>
        <v>83.49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19.36</v>
      </c>
      <c r="BQ6" s="33">
        <f t="shared" ref="BQ6:BY6" si="8">IF(BQ7="",NA(),BQ7)</f>
        <v>21.73</v>
      </c>
      <c r="BR6" s="33">
        <f t="shared" si="8"/>
        <v>27.13</v>
      </c>
      <c r="BS6" s="33">
        <f t="shared" si="8"/>
        <v>34.49</v>
      </c>
      <c r="BT6" s="33">
        <f t="shared" si="8"/>
        <v>30.44</v>
      </c>
      <c r="BU6" s="33">
        <f t="shared" si="8"/>
        <v>53.42</v>
      </c>
      <c r="BV6" s="33">
        <f t="shared" si="8"/>
        <v>51.56</v>
      </c>
      <c r="BW6" s="33">
        <f t="shared" si="8"/>
        <v>51.03</v>
      </c>
      <c r="BX6" s="33">
        <f t="shared" si="8"/>
        <v>50.9</v>
      </c>
      <c r="BY6" s="33">
        <f t="shared" si="8"/>
        <v>50.82</v>
      </c>
      <c r="BZ6" s="32" t="str">
        <f>IF(BZ7="","",IF(BZ7="-","【-】","【"&amp;SUBSTITUTE(TEXT(BZ7,"#,##0.00"),"-","△")&amp;"】"))</f>
        <v>【51.49】</v>
      </c>
      <c r="CA6" s="33">
        <f>IF(CA7="",NA(),CA7)</f>
        <v>444.22</v>
      </c>
      <c r="CB6" s="33">
        <f t="shared" ref="CB6:CJ6" si="9">IF(CB7="",NA(),CB7)</f>
        <v>416.41</v>
      </c>
      <c r="CC6" s="33">
        <f t="shared" si="9"/>
        <v>366.36</v>
      </c>
      <c r="CD6" s="33">
        <f t="shared" si="9"/>
        <v>288.06</v>
      </c>
      <c r="CE6" s="33">
        <f t="shared" si="9"/>
        <v>320.48</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22.76</v>
      </c>
      <c r="CM6" s="33">
        <f t="shared" ref="CM6:CU6" si="10">IF(CM7="",NA(),CM7)</f>
        <v>22.76</v>
      </c>
      <c r="CN6" s="33">
        <f t="shared" si="10"/>
        <v>26.34</v>
      </c>
      <c r="CO6" s="33">
        <f t="shared" si="10"/>
        <v>25.66</v>
      </c>
      <c r="CP6" s="33">
        <f t="shared" si="10"/>
        <v>25.66</v>
      </c>
      <c r="CQ6" s="33">
        <f t="shared" si="10"/>
        <v>54.23</v>
      </c>
      <c r="CR6" s="33">
        <f t="shared" si="10"/>
        <v>55.2</v>
      </c>
      <c r="CS6" s="33">
        <f t="shared" si="10"/>
        <v>54.74</v>
      </c>
      <c r="CT6" s="33">
        <f t="shared" si="10"/>
        <v>53.78</v>
      </c>
      <c r="CU6" s="33">
        <f t="shared" si="10"/>
        <v>53.24</v>
      </c>
      <c r="CV6" s="32" t="str">
        <f>IF(CV7="","",IF(CV7="-","【-】","【"&amp;SUBSTITUTE(TEXT(CV7,"#,##0.00"),"-","△")&amp;"】"))</f>
        <v>【53.32】</v>
      </c>
      <c r="CW6" s="33">
        <f>IF(CW7="",NA(),CW7)</f>
        <v>43.99</v>
      </c>
      <c r="CX6" s="33">
        <f t="shared" ref="CX6:DF6" si="11">IF(CX7="",NA(),CX7)</f>
        <v>47.52</v>
      </c>
      <c r="CY6" s="33">
        <f t="shared" si="11"/>
        <v>51.13</v>
      </c>
      <c r="CZ6" s="33">
        <f t="shared" si="11"/>
        <v>53.5</v>
      </c>
      <c r="DA6" s="33">
        <f t="shared" si="11"/>
        <v>56.29</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104434</v>
      </c>
      <c r="D7" s="35">
        <v>47</v>
      </c>
      <c r="E7" s="35">
        <v>17</v>
      </c>
      <c r="F7" s="35">
        <v>5</v>
      </c>
      <c r="G7" s="35">
        <v>0</v>
      </c>
      <c r="H7" s="35" t="s">
        <v>96</v>
      </c>
      <c r="I7" s="35" t="s">
        <v>97</v>
      </c>
      <c r="J7" s="35" t="s">
        <v>98</v>
      </c>
      <c r="K7" s="35" t="s">
        <v>99</v>
      </c>
      <c r="L7" s="35" t="s">
        <v>100</v>
      </c>
      <c r="M7" s="36" t="s">
        <v>101</v>
      </c>
      <c r="N7" s="36" t="s">
        <v>102</v>
      </c>
      <c r="O7" s="36">
        <v>16.059999999999999</v>
      </c>
      <c r="P7" s="36">
        <v>88.02</v>
      </c>
      <c r="Q7" s="36">
        <v>1900</v>
      </c>
      <c r="R7" s="36">
        <v>4846</v>
      </c>
      <c r="S7" s="36">
        <v>391.76</v>
      </c>
      <c r="T7" s="36">
        <v>12.37</v>
      </c>
      <c r="U7" s="36">
        <v>771</v>
      </c>
      <c r="V7" s="36">
        <v>0.34</v>
      </c>
      <c r="W7" s="36">
        <v>2267.65</v>
      </c>
      <c r="X7" s="36">
        <v>69.040000000000006</v>
      </c>
      <c r="Y7" s="36">
        <v>71.790000000000006</v>
      </c>
      <c r="Z7" s="36">
        <v>75.83</v>
      </c>
      <c r="AA7" s="36">
        <v>79.23</v>
      </c>
      <c r="AB7" s="36">
        <v>83.49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19.36</v>
      </c>
      <c r="BQ7" s="36">
        <v>21.73</v>
      </c>
      <c r="BR7" s="36">
        <v>27.13</v>
      </c>
      <c r="BS7" s="36">
        <v>34.49</v>
      </c>
      <c r="BT7" s="36">
        <v>30.44</v>
      </c>
      <c r="BU7" s="36">
        <v>53.42</v>
      </c>
      <c r="BV7" s="36">
        <v>51.56</v>
      </c>
      <c r="BW7" s="36">
        <v>51.03</v>
      </c>
      <c r="BX7" s="36">
        <v>50.9</v>
      </c>
      <c r="BY7" s="36">
        <v>50.82</v>
      </c>
      <c r="BZ7" s="36">
        <v>51.49</v>
      </c>
      <c r="CA7" s="36">
        <v>444.22</v>
      </c>
      <c r="CB7" s="36">
        <v>416.41</v>
      </c>
      <c r="CC7" s="36">
        <v>366.36</v>
      </c>
      <c r="CD7" s="36">
        <v>288.06</v>
      </c>
      <c r="CE7" s="36">
        <v>320.48</v>
      </c>
      <c r="CF7" s="36">
        <v>269.12</v>
      </c>
      <c r="CG7" s="36">
        <v>283.26</v>
      </c>
      <c r="CH7" s="36">
        <v>289.60000000000002</v>
      </c>
      <c r="CI7" s="36">
        <v>293.27</v>
      </c>
      <c r="CJ7" s="36">
        <v>300.52</v>
      </c>
      <c r="CK7" s="36">
        <v>295.10000000000002</v>
      </c>
      <c r="CL7" s="36">
        <v>22.76</v>
      </c>
      <c r="CM7" s="36">
        <v>22.76</v>
      </c>
      <c r="CN7" s="36">
        <v>26.34</v>
      </c>
      <c r="CO7" s="36">
        <v>25.66</v>
      </c>
      <c r="CP7" s="36">
        <v>25.66</v>
      </c>
      <c r="CQ7" s="36">
        <v>54.23</v>
      </c>
      <c r="CR7" s="36">
        <v>55.2</v>
      </c>
      <c r="CS7" s="36">
        <v>54.74</v>
      </c>
      <c r="CT7" s="36">
        <v>53.78</v>
      </c>
      <c r="CU7" s="36">
        <v>53.24</v>
      </c>
      <c r="CV7" s="36">
        <v>53.32</v>
      </c>
      <c r="CW7" s="36">
        <v>43.99</v>
      </c>
      <c r="CX7" s="36">
        <v>47.52</v>
      </c>
      <c r="CY7" s="36">
        <v>51.13</v>
      </c>
      <c r="CZ7" s="36">
        <v>53.5</v>
      </c>
      <c r="DA7" s="36">
        <v>56.29</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2016-02-03T09:11:38Z</dcterms:created>
  <dcterms:modified xsi:type="dcterms:W3CDTF">2016-02-18T01:20:28Z</dcterms:modified>
  <cp:category/>
</cp:coreProperties>
</file>